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C26" i="8"/>
  <c r="C18" i="8"/>
  <c r="E53" i="9" l="1"/>
  <c r="D54" i="9"/>
  <c r="E36" i="9"/>
  <c r="D34" i="9"/>
  <c r="E33" i="9"/>
  <c r="E16" i="9"/>
  <c r="D18" i="8"/>
  <c r="C34" i="9"/>
  <c r="E24" i="9"/>
  <c r="E45" i="9"/>
  <c r="C54" i="9"/>
  <c r="E26" i="8"/>
  <c r="C35" i="8"/>
  <c r="E35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<sst xmlns="http://schemas.openxmlformats.org/spreadsheetml/2006/main" count="128" uniqueCount="114">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</sst>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0" zoomScaleNormal="80" zoomScaleSheetLayoutView="90" workbookViewId="0">
      <selection activeCell="B12" sqref="B12:C12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81" t="s">
        <v>96</v>
      </c>
      <c r="B4" s="182"/>
      <c r="C4" s="183"/>
    </row>
    <row r="5" spans="1:3" ht="12" customHeight="1" x14ac:dyDescent="0.3">
      <c r="A5" s="10">
        <v>1</v>
      </c>
      <c r="B5" s="187" t="s">
        <v>109</v>
      </c>
      <c r="C5" s="188"/>
    </row>
    <row r="6" spans="1:3" ht="12" customHeight="1" x14ac:dyDescent="0.3">
      <c r="A6" s="10">
        <v>2</v>
      </c>
      <c r="B6" s="187" t="s">
        <v>110</v>
      </c>
      <c r="C6" s="188"/>
    </row>
    <row r="7" spans="1:3" ht="12" customHeight="1" x14ac:dyDescent="0.3">
      <c r="A7" s="10">
        <v>3</v>
      </c>
      <c r="B7" s="187" t="s">
        <v>111</v>
      </c>
      <c r="C7" s="188"/>
    </row>
    <row r="8" spans="1:3" ht="12" customHeight="1" x14ac:dyDescent="0.3">
      <c r="A8" s="10">
        <v>4</v>
      </c>
      <c r="B8" s="187"/>
      <c r="C8" s="188"/>
    </row>
    <row r="9" spans="1:3" ht="12" customHeight="1" x14ac:dyDescent="0.3">
      <c r="A9" s="10">
        <v>5</v>
      </c>
      <c r="B9" s="179"/>
      <c r="C9" s="180"/>
    </row>
    <row r="10" spans="1:3" ht="12" customHeight="1" x14ac:dyDescent="0.3">
      <c r="A10" s="11"/>
      <c r="B10" s="12"/>
      <c r="C10" s="13"/>
    </row>
    <row r="11" spans="1:3" ht="12" customHeight="1" x14ac:dyDescent="0.3">
      <c r="A11" s="184" t="s">
        <v>97</v>
      </c>
      <c r="B11" s="185"/>
      <c r="C11" s="186"/>
    </row>
    <row r="12" spans="1:3" ht="12" customHeight="1" x14ac:dyDescent="0.3">
      <c r="A12" s="10">
        <v>1</v>
      </c>
      <c r="B12" s="179" t="s">
        <v>112</v>
      </c>
      <c r="C12" s="180"/>
    </row>
    <row r="13" spans="1:3" ht="12" customHeight="1" x14ac:dyDescent="0.3">
      <c r="A13" s="10">
        <v>2</v>
      </c>
      <c r="B13" s="179" t="s">
        <v>111</v>
      </c>
      <c r="C13" s="180"/>
    </row>
    <row r="14" spans="1:3" ht="12" customHeight="1" x14ac:dyDescent="0.3">
      <c r="A14" s="10">
        <v>3</v>
      </c>
      <c r="B14" s="179"/>
      <c r="C14" s="180"/>
    </row>
    <row r="15" spans="1:3" ht="12" customHeight="1" x14ac:dyDescent="0.3">
      <c r="A15" s="10">
        <v>4</v>
      </c>
      <c r="B15" s="179"/>
      <c r="C15" s="180"/>
    </row>
    <row r="16" spans="1:3" ht="12" customHeight="1" x14ac:dyDescent="0.3">
      <c r="A16" s="10">
        <v>5</v>
      </c>
      <c r="B16" s="179"/>
      <c r="C16" s="180"/>
    </row>
    <row r="17" spans="1:4" ht="12" customHeight="1" x14ac:dyDescent="0.3">
      <c r="A17" s="11"/>
      <c r="B17" s="12"/>
      <c r="C17" s="13"/>
    </row>
    <row r="18" spans="1:4" ht="12" customHeight="1" x14ac:dyDescent="0.3">
      <c r="A18" s="176" t="s">
        <v>100</v>
      </c>
      <c r="B18" s="177"/>
      <c r="C18" s="17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76" t="s">
        <v>99</v>
      </c>
      <c r="B31" s="177"/>
      <c r="C31" s="17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75" t="s">
        <v>103</v>
      </c>
      <c r="C44" s="17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activeCell="C34" sqref="C3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1122.82</v>
      </c>
      <c r="D7" s="40">
        <v>4575.2237999999998</v>
      </c>
      <c r="E7" s="41">
        <f>C7+D7</f>
        <v>5698.0437999999995</v>
      </c>
      <c r="F7" s="42"/>
    </row>
    <row r="8" spans="1:6" ht="12" customHeight="1" x14ac:dyDescent="0.3">
      <c r="A8" s="43">
        <v>2</v>
      </c>
      <c r="B8" s="44" t="s">
        <v>9</v>
      </c>
      <c r="C8" s="45">
        <v>29288.039999999994</v>
      </c>
      <c r="D8" s="45">
        <v>177601.6243</v>
      </c>
      <c r="E8" s="41">
        <f>C8+D8</f>
        <v>206889.6643</v>
      </c>
      <c r="F8" s="42"/>
    </row>
    <row r="9" spans="1:6" ht="12" customHeight="1" x14ac:dyDescent="0.3">
      <c r="A9" s="43">
        <v>3</v>
      </c>
      <c r="B9" s="47" t="s">
        <v>10</v>
      </c>
      <c r="C9" s="45">
        <v>555454.32999999996</v>
      </c>
      <c r="D9" s="45">
        <v>1881654.7489</v>
      </c>
      <c r="E9" s="41">
        <f t="shared" ref="E9:E17" si="0">C9+D9</f>
        <v>2437109.0789000001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-555454.32999999996</v>
      </c>
      <c r="D10" s="48">
        <v>-1881654.7489</v>
      </c>
      <c r="E10" s="41">
        <f t="shared" si="0"/>
        <v>-2437109.0789000001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3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303064.66999999993</v>
      </c>
      <c r="D16" s="49"/>
      <c r="E16" s="41">
        <f t="shared" si="0"/>
        <v>303064.66999999993</v>
      </c>
    </row>
    <row r="17" spans="1:5" ht="15" x14ac:dyDescent="0.3">
      <c r="A17" s="43">
        <v>9</v>
      </c>
      <c r="B17" s="44" t="s">
        <v>18</v>
      </c>
      <c r="C17" s="45">
        <v>103248.27</v>
      </c>
      <c r="D17" s="45">
        <v>1787.1451000000002</v>
      </c>
      <c r="E17" s="41">
        <f t="shared" si="0"/>
        <v>105035.4151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436723.79999999993</v>
      </c>
      <c r="D18" s="51">
        <f>SUM(D7:D8,D11:D17)</f>
        <v>183963.9932</v>
      </c>
      <c r="E18" s="52">
        <f>SUM(E7:E8,E11:E17)</f>
        <v>620687.79319999996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1153188.3999999999</v>
      </c>
      <c r="E20" s="41">
        <f t="shared" ref="E20:E26" si="1">C20+D20</f>
        <v>1153188.3999999999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3">
      <c r="A24" s="43">
        <v>15</v>
      </c>
      <c r="B24" s="44" t="s">
        <v>25</v>
      </c>
      <c r="C24" s="45">
        <v>18109.239999999998</v>
      </c>
      <c r="D24" s="45">
        <v>2761.0333000000001</v>
      </c>
      <c r="E24" s="46">
        <f t="shared" si="1"/>
        <v>20870.273299999997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18109.239999999998</v>
      </c>
      <c r="D26" s="51">
        <f>SUM(D20:D25)</f>
        <v>1155949.4332999999</v>
      </c>
      <c r="E26" s="52">
        <f t="shared" si="1"/>
        <v>1174058.6732999999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-11998449.138</v>
      </c>
      <c r="D32" s="49"/>
      <c r="E32" s="46">
        <f t="shared" si="2"/>
        <v>-11998449.138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v>-553371.12800000049</v>
      </c>
      <c r="D34" s="49"/>
      <c r="E34" s="52">
        <f t="shared" si="2"/>
        <v>-553371.12800000049</v>
      </c>
    </row>
    <row r="35" spans="1:5" ht="15.75" thickBot="1" x14ac:dyDescent="0.35">
      <c r="A35" s="56">
        <v>25</v>
      </c>
      <c r="B35" s="57" t="s">
        <v>34</v>
      </c>
      <c r="C35" s="58">
        <f>C26+C34</f>
        <v>-535261.8880000005</v>
      </c>
      <c r="D35" s="58">
        <f>D26</f>
        <v>1155949.4332999999</v>
      </c>
      <c r="E35" s="59">
        <f>C35+D35</f>
        <v>620687.54529999942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C66" sqref="C66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328.2</v>
      </c>
      <c r="D7" s="82">
        <v>0</v>
      </c>
      <c r="E7" s="83">
        <f t="shared" ref="E7:E24" si="0">C7+D7</f>
        <v>328.2</v>
      </c>
    </row>
    <row r="8" spans="1:5" x14ac:dyDescent="0.3">
      <c r="A8" s="79">
        <v>2</v>
      </c>
      <c r="B8" s="84" t="s">
        <v>39</v>
      </c>
      <c r="C8" s="171">
        <f>SUM(C9:C15)</f>
        <v>742.79</v>
      </c>
      <c r="D8" s="174">
        <f>SUM(D9:D15)</f>
        <v>9192.1620000000003</v>
      </c>
      <c r="E8" s="85">
        <f t="shared" si="0"/>
        <v>9934.9520000000011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742.79</v>
      </c>
      <c r="D10" s="82">
        <v>9192.1620000000003</v>
      </c>
      <c r="E10" s="85">
        <f t="shared" si="0"/>
        <v>9934.9520000000011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/>
      <c r="D20" s="82"/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6438.36</v>
      </c>
      <c r="D21" s="82">
        <v>746.89</v>
      </c>
      <c r="E21" s="85">
        <f t="shared" si="0"/>
        <v>7185.25</v>
      </c>
    </row>
    <row r="22" spans="1:5" ht="30" x14ac:dyDescent="0.3">
      <c r="A22" s="79">
        <v>5</v>
      </c>
      <c r="B22" s="87" t="s">
        <v>53</v>
      </c>
      <c r="C22" s="81"/>
      <c r="D22" s="82"/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7509.3499999999995</v>
      </c>
      <c r="D24" s="95">
        <f>SUM(D7:D8,D21:D23,D16)</f>
        <v>9939.0519999999997</v>
      </c>
      <c r="E24" s="96">
        <f t="shared" si="0"/>
        <v>17448.401999999998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0</v>
      </c>
      <c r="E26" s="83">
        <f t="shared" ref="E26:E34" si="1">C26+D26</f>
        <v>0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16022.6</v>
      </c>
      <c r="E28" s="85">
        <f t="shared" si="1"/>
        <v>16022.6</v>
      </c>
    </row>
    <row r="29" spans="1:5" x14ac:dyDescent="0.3">
      <c r="A29" s="79">
        <v>11</v>
      </c>
      <c r="B29" s="101" t="s">
        <v>60</v>
      </c>
      <c r="C29" s="81">
        <v>0</v>
      </c>
      <c r="D29" s="82"/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/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16022.6</v>
      </c>
      <c r="E33" s="107">
        <f t="shared" si="1"/>
        <v>16022.6</v>
      </c>
    </row>
    <row r="34" spans="1:5" ht="15.75" thickBot="1" x14ac:dyDescent="0.35">
      <c r="A34" s="108">
        <v>16</v>
      </c>
      <c r="B34" s="109" t="s">
        <v>65</v>
      </c>
      <c r="C34" s="95">
        <f>C24-C33</f>
        <v>7509.3499999999995</v>
      </c>
      <c r="D34" s="110">
        <f>D24-D33</f>
        <v>-6083.5480000000007</v>
      </c>
      <c r="E34" s="96">
        <f t="shared" si="1"/>
        <v>1425.8019999999988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-42150.83</v>
      </c>
      <c r="D36" s="114">
        <f>D37-D38</f>
        <v>0</v>
      </c>
      <c r="E36" s="83">
        <f t="shared" ref="E36:E45" si="2">C36+D36</f>
        <v>-42150.83</v>
      </c>
    </row>
    <row r="37" spans="1:5" ht="30" x14ac:dyDescent="0.3">
      <c r="A37" s="79">
        <v>17.100000000000001</v>
      </c>
      <c r="B37" s="115" t="s">
        <v>68</v>
      </c>
      <c r="C37" s="81">
        <v>170</v>
      </c>
      <c r="D37" s="82">
        <v>0</v>
      </c>
      <c r="E37" s="116">
        <f t="shared" si="2"/>
        <v>170</v>
      </c>
    </row>
    <row r="38" spans="1:5" ht="30" x14ac:dyDescent="0.3">
      <c r="A38" s="79">
        <v>17.2</v>
      </c>
      <c r="B38" s="115" t="s">
        <v>69</v>
      </c>
      <c r="C38" s="81">
        <v>42320.83</v>
      </c>
      <c r="D38" s="82">
        <v>0</v>
      </c>
      <c r="E38" s="116">
        <f t="shared" si="2"/>
        <v>42320.83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-47.64</v>
      </c>
      <c r="D41" s="82"/>
      <c r="E41" s="85">
        <f t="shared" si="2"/>
        <v>-47.64</v>
      </c>
    </row>
    <row r="42" spans="1:5" ht="30" x14ac:dyDescent="0.3">
      <c r="A42" s="79">
        <v>21</v>
      </c>
      <c r="B42" s="87" t="s">
        <v>73</v>
      </c>
      <c r="C42" s="81">
        <v>36149.61</v>
      </c>
      <c r="D42" s="82"/>
      <c r="E42" s="85">
        <f t="shared" si="2"/>
        <v>36149.61</v>
      </c>
    </row>
    <row r="43" spans="1:5" x14ac:dyDescent="0.3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53267.99</v>
      </c>
      <c r="D44" s="91">
        <v>0</v>
      </c>
      <c r="E44" s="92">
        <f t="shared" si="2"/>
        <v>53267.99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47219.13</v>
      </c>
      <c r="D45" s="110">
        <f>SUM(D36,D39:D44)</f>
        <v>0</v>
      </c>
      <c r="E45" s="96">
        <f t="shared" si="2"/>
        <v>47219.13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17014.150000000001</v>
      </c>
      <c r="D47" s="82">
        <v>0</v>
      </c>
      <c r="E47" s="117">
        <f t="shared" ref="E47:E54" si="3">C47+D47</f>
        <v>17014.150000000001</v>
      </c>
    </row>
    <row r="48" spans="1:5" x14ac:dyDescent="0.3">
      <c r="A48" s="79">
        <v>26</v>
      </c>
      <c r="B48" s="87" t="s">
        <v>79</v>
      </c>
      <c r="C48" s="81">
        <v>81547.62</v>
      </c>
      <c r="D48" s="82"/>
      <c r="E48" s="118">
        <f t="shared" si="3"/>
        <v>81547.62</v>
      </c>
    </row>
    <row r="49" spans="1:5" ht="30" x14ac:dyDescent="0.3">
      <c r="A49" s="79">
        <v>27</v>
      </c>
      <c r="B49" s="87" t="s">
        <v>80</v>
      </c>
      <c r="C49" s="81">
        <v>3719.47</v>
      </c>
      <c r="D49" s="82"/>
      <c r="E49" s="118">
        <f t="shared" si="3"/>
        <v>3719.47</v>
      </c>
    </row>
    <row r="50" spans="1:5" x14ac:dyDescent="0.3">
      <c r="A50" s="79">
        <v>28</v>
      </c>
      <c r="B50" s="87" t="s">
        <v>81</v>
      </c>
      <c r="C50" s="81">
        <v>3578.08</v>
      </c>
      <c r="D50" s="82"/>
      <c r="E50" s="118">
        <f t="shared" si="3"/>
        <v>3578.08</v>
      </c>
    </row>
    <row r="51" spans="1:5" x14ac:dyDescent="0.3">
      <c r="A51" s="79">
        <v>29</v>
      </c>
      <c r="B51" s="87" t="s">
        <v>82</v>
      </c>
      <c r="C51" s="81">
        <v>17494.849999999999</v>
      </c>
      <c r="D51" s="82"/>
      <c r="E51" s="118">
        <f t="shared" si="3"/>
        <v>17494.849999999999</v>
      </c>
    </row>
    <row r="52" spans="1:5" x14ac:dyDescent="0.3">
      <c r="A52" s="79">
        <v>30</v>
      </c>
      <c r="B52" s="87" t="s">
        <v>83</v>
      </c>
      <c r="C52" s="81">
        <v>26508.34</v>
      </c>
      <c r="D52" s="82"/>
      <c r="E52" s="118">
        <f t="shared" si="3"/>
        <v>26508.34</v>
      </c>
    </row>
    <row r="53" spans="1:5" x14ac:dyDescent="0.3">
      <c r="A53" s="88">
        <v>31</v>
      </c>
      <c r="B53" s="119" t="s">
        <v>84</v>
      </c>
      <c r="C53" s="120">
        <f>SUM(C47:C52)</f>
        <v>149862.50999999998</v>
      </c>
      <c r="D53" s="121">
        <f>SUM(D47:D52)</f>
        <v>0</v>
      </c>
      <c r="E53" s="122">
        <f t="shared" si="3"/>
        <v>149862.50999999998</v>
      </c>
    </row>
    <row r="54" spans="1:5" ht="15.75" thickBot="1" x14ac:dyDescent="0.35">
      <c r="A54" s="93">
        <v>32</v>
      </c>
      <c r="B54" s="123" t="s">
        <v>85</v>
      </c>
      <c r="C54" s="124">
        <f>C45-C53</f>
        <v>-102643.37999999998</v>
      </c>
      <c r="D54" s="125">
        <f>D45-D53</f>
        <v>0</v>
      </c>
      <c r="E54" s="126">
        <f t="shared" si="3"/>
        <v>-102643.37999999998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-95134.02999999997</v>
      </c>
      <c r="D56" s="131">
        <f>D34+D54</f>
        <v>-6083.5480000000007</v>
      </c>
      <c r="E56" s="132">
        <f>C56+D56</f>
        <v>-101217.57799999996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-102918.89</v>
      </c>
      <c r="D58" s="138"/>
      <c r="E58" s="117">
        <f>C58</f>
        <v>-102918.89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-102918.89</v>
      </c>
      <c r="D61" s="145"/>
      <c r="E61" s="146">
        <f>C61</f>
        <v>-102918.89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7784.8600000000297</v>
      </c>
      <c r="D63" s="131">
        <f>D56</f>
        <v>-6083.5480000000007</v>
      </c>
      <c r="E63" s="132">
        <f>C63+D63</f>
        <v>1701.312000000029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7784.8600000000297</v>
      </c>
      <c r="D65" s="131">
        <f>D63</f>
        <v>-6083.5480000000007</v>
      </c>
      <c r="E65" s="132">
        <f>C65+D65</f>
        <v>1701.312000000029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-27.06</v>
      </c>
      <c r="D66" s="158"/>
      <c r="E66" s="146">
        <f>C66</f>
        <v>-27.06</v>
      </c>
    </row>
    <row r="67" spans="1:5" ht="15.75" thickBot="1" x14ac:dyDescent="0.35">
      <c r="A67" s="159">
        <v>42</v>
      </c>
      <c r="B67" s="160" t="s">
        <v>95</v>
      </c>
      <c r="C67" s="161">
        <f>C65+C66</f>
        <v>7757.8000000000293</v>
      </c>
      <c r="D67" s="161">
        <f>D65</f>
        <v>-6083.5480000000007</v>
      </c>
      <c r="E67" s="162">
        <f>C67+D67</f>
        <v>1674.2520000000286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2021-04-15T14:42:43Z</dcterms:modified>
</cp:coreProperties>
</file>